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so\Documents\wp-contentuploads_2016_08\"/>
    </mc:Choice>
  </mc:AlternateContent>
  <bookViews>
    <workbookView xWindow="0" yWindow="0" windowWidth="14085" windowHeight="13005"/>
  </bookViews>
  <sheets>
    <sheet name="Invest (Hochformat)" sheetId="3" r:id="rId1"/>
  </sheets>
  <definedNames>
    <definedName name="_xlnm.Print_Area" localSheetId="0">'Invest (Hochformat)'!$A$1:$H$79</definedName>
  </definedNames>
  <calcPr calcId="162913"/>
</workbook>
</file>

<file path=xl/calcChain.xml><?xml version="1.0" encoding="utf-8"?>
<calcChain xmlns="http://schemas.openxmlformats.org/spreadsheetml/2006/main">
  <c r="B68" i="3" l="1"/>
  <c r="B70" i="3" s="1"/>
  <c r="B88" i="3" s="1"/>
  <c r="G41" i="3"/>
  <c r="G53" i="3"/>
  <c r="G57" i="3"/>
  <c r="G59" i="3" s="1"/>
  <c r="F41" i="3"/>
  <c r="F53" i="3"/>
  <c r="F57" i="3"/>
  <c r="F59" i="3" s="1"/>
  <c r="E41" i="3"/>
  <c r="E53" i="3"/>
  <c r="E57" i="3"/>
  <c r="E59" i="3" s="1"/>
  <c r="D41" i="3"/>
  <c r="D53" i="3"/>
  <c r="D57" i="3"/>
  <c r="D59" i="3" s="1"/>
  <c r="H9" i="3"/>
  <c r="G9" i="3"/>
  <c r="G11" i="3" s="1"/>
  <c r="F9" i="3"/>
  <c r="F11" i="3" s="1"/>
  <c r="E9" i="3"/>
  <c r="E11" i="3" s="1"/>
  <c r="D9" i="3"/>
  <c r="D11" i="3" s="1"/>
  <c r="H57" i="3"/>
  <c r="B29" i="3"/>
  <c r="H11" i="3"/>
  <c r="C6" i="3"/>
  <c r="E36" i="3"/>
  <c r="F36" i="3"/>
  <c r="G36" i="3"/>
  <c r="D36" i="3"/>
  <c r="E51" i="3"/>
  <c r="F51" i="3"/>
  <c r="G51" i="3"/>
  <c r="D51" i="3"/>
  <c r="C88" i="3"/>
  <c r="C87" i="3"/>
  <c r="B22" i="3"/>
  <c r="B7" i="3"/>
  <c r="C14" i="3" l="1"/>
  <c r="B18" i="3" s="1"/>
  <c r="B20" i="3" s="1"/>
  <c r="C62" i="3"/>
  <c r="B86" i="3" s="1"/>
</calcChain>
</file>

<file path=xl/sharedStrings.xml><?xml version="1.0" encoding="utf-8"?>
<sst xmlns="http://schemas.openxmlformats.org/spreadsheetml/2006/main" count="78" uniqueCount="61">
  <si>
    <t>Kriterien</t>
  </si>
  <si>
    <t>1. Jahr</t>
  </si>
  <si>
    <t>2.Jahr</t>
  </si>
  <si>
    <t>3. Jahr</t>
  </si>
  <si>
    <t>4. Jahr</t>
  </si>
  <si>
    <t xml:space="preserve">Kalk.Zins </t>
  </si>
  <si>
    <t>Kapitalwert</t>
  </si>
  <si>
    <t xml:space="preserve">  </t>
  </si>
  <si>
    <t>Zahlenreihe für Diagramm</t>
  </si>
  <si>
    <t>Wegfall.Ausz./dazukomm.Einz.</t>
  </si>
  <si>
    <t>min.dazukomm.Ausz./wegfall.Einz.</t>
  </si>
  <si>
    <t>Investitionsbetrag</t>
  </si>
  <si>
    <t>Barwert des Cash Flow</t>
  </si>
  <si>
    <t>heute</t>
  </si>
  <si>
    <t>Cash Flow der Periode</t>
  </si>
  <si>
    <t>qualif. interner Zinsfuß (QIKV)</t>
  </si>
  <si>
    <t xml:space="preserve">Berücksichtigung von </t>
  </si>
  <si>
    <t xml:space="preserve">   * Abschreibungen</t>
  </si>
  <si>
    <t xml:space="preserve">   * Fremdkapitalzinsen</t>
  </si>
  <si>
    <t>p.a.</t>
  </si>
  <si>
    <t>Steuersatz</t>
  </si>
  <si>
    <t>Summe</t>
  </si>
  <si>
    <t>(= DCF ./. Fremdkapital)</t>
  </si>
  <si>
    <t>davon ursprüngl. Eigenkapital</t>
  </si>
  <si>
    <t>(= 30% der Investition)</t>
  </si>
  <si>
    <t xml:space="preserve"> =&gt; Residualer Kapitalwert</t>
  </si>
  <si>
    <t>Restwert</t>
  </si>
  <si>
    <t>Nebenrechnung:</t>
  </si>
  <si>
    <t>./. Abschreibungen / Zinsen</t>
  </si>
  <si>
    <t>= Dazukomm. Ergebnis vor ErtrSt.</t>
  </si>
  <si>
    <t>=&gt; Dazukomm. Ertragsteuern</t>
  </si>
  <si>
    <t>./. Ertragsteuern</t>
  </si>
  <si>
    <t>2. Jahr</t>
  </si>
  <si>
    <t>DCF nach ErtrSt.</t>
  </si>
  <si>
    <t>(= Present Value)</t>
  </si>
  <si>
    <t>(= DCF ./. Investitionsbetrag)</t>
  </si>
  <si>
    <t>SHAREHOLDER VALUE</t>
  </si>
  <si>
    <t>= Dazukomm. Cash Flow nach ErtrSt.</t>
  </si>
  <si>
    <t>Barwerte des Cash Flow</t>
  </si>
  <si>
    <t>Pay-back-Zeit statisch (Jahre)</t>
  </si>
  <si>
    <t>(Investitionsbetrag 60 auf 4 Jahre)</t>
  </si>
  <si>
    <t>(z. B.)</t>
  </si>
  <si>
    <t>(von oben)</t>
  </si>
  <si>
    <r>
      <t xml:space="preserve">Abzinsfaktoren </t>
    </r>
    <r>
      <rPr>
        <i/>
        <sz val="11"/>
        <rFont val="Franklin Gothic Book"/>
        <family val="2"/>
      </rPr>
      <t>(Gegenwartswerte von je 1 EURO; sieheTabelle)</t>
    </r>
  </si>
  <si>
    <r>
      <t xml:space="preserve">Abzinsfaktoren bei </t>
    </r>
    <r>
      <rPr>
        <sz val="14"/>
        <rFont val="Franklin Gothic Book"/>
        <family val="2"/>
      </rPr>
      <t xml:space="preserve">Ø </t>
    </r>
    <r>
      <rPr>
        <i/>
        <sz val="14"/>
        <rFont val="Franklin Gothic Book"/>
        <family val="2"/>
      </rPr>
      <t>Zins</t>
    </r>
  </si>
  <si>
    <t>Discounted Cash-Flow (DCF) v.St.</t>
  </si>
  <si>
    <t>Kapitalwertrate</t>
  </si>
  <si>
    <t>Alternativenvergleich verschiedener Investitionen (bei gegebener Wiederanlageprämisse von 12%)</t>
  </si>
  <si>
    <t>(= Kapitalwert/Investitionsbetrag; dient dem Vergleich mehrerer Investitionsalternativen)</t>
  </si>
  <si>
    <t>Fremdkapitalquote 75 %</t>
  </si>
  <si>
    <t>(6,67% auf Fremdkapital 45)</t>
  </si>
  <si>
    <t>18,00</t>
  </si>
  <si>
    <t>45,00</t>
  </si>
  <si>
    <t>(= Anteil des Fremdkapitals am Investitionsbetrag von 60)</t>
  </si>
  <si>
    <t>Cash Flow der Periode (erfolgswirksam)</t>
  </si>
  <si>
    <t>-18,00</t>
  </si>
  <si>
    <t>3,60</t>
  </si>
  <si>
    <t>7,5%</t>
  </si>
  <si>
    <t>43,42</t>
  </si>
  <si>
    <t>EK-Quote 25% * EK-Zinssatz</t>
  </si>
  <si>
    <t>FK-Quote 75% * FK-Zinssatz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</si>
</sst>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24" x14ac:knownFonts="1">
    <font>
      <sz val="10"/>
      <name val="Arial"/>
    </font>
    <font>
      <sz val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Franklin Gothic Book"/>
      <family val="2"/>
    </font>
    <font>
      <sz val="14"/>
      <name val="Franklin Gothic Book"/>
      <family val="2"/>
    </font>
    <font>
      <i/>
      <sz val="14"/>
      <name val="Franklin Gothic Book"/>
      <family val="2"/>
    </font>
    <font>
      <i/>
      <sz val="11"/>
      <name val="Franklin Gothic Book"/>
      <family val="2"/>
    </font>
    <font>
      <b/>
      <sz val="12"/>
      <name val="Franklin Gothic Book"/>
      <family val="2"/>
    </font>
    <font>
      <sz val="12"/>
      <name val="Franklin Gothic Book"/>
      <family val="2"/>
    </font>
    <font>
      <b/>
      <sz val="16"/>
      <name val="Franklin Gothic Book"/>
      <family val="2"/>
    </font>
    <font>
      <sz val="16"/>
      <name val="Franklin Gothic Book"/>
      <family val="2"/>
    </font>
    <font>
      <i/>
      <sz val="16"/>
      <name val="Franklin Gothic Book"/>
      <family val="2"/>
    </font>
    <font>
      <b/>
      <u/>
      <sz val="12"/>
      <name val="Franklin Gothic Book"/>
      <family val="2"/>
    </font>
    <font>
      <i/>
      <sz val="12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b/>
      <i/>
      <sz val="14"/>
      <name val="Franklin Gothic Book"/>
      <family val="2"/>
    </font>
    <font>
      <b/>
      <i/>
      <sz val="16"/>
      <name val="Franklin Gothic Book"/>
      <family val="2"/>
    </font>
    <font>
      <sz val="12"/>
      <color indexed="8"/>
      <name val="Franklin Gothic Book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2" fontId="6" fillId="0" borderId="0" xfId="0" applyNumberFormat="1" applyFont="1" applyBorder="1"/>
    <xf numFmtId="0" fontId="3" fillId="0" borderId="0" xfId="0" applyFont="1" applyBorder="1"/>
    <xf numFmtId="0" fontId="2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2" fontId="9" fillId="0" borderId="0" xfId="0" applyNumberFormat="1" applyFont="1" applyBorder="1"/>
    <xf numFmtId="9" fontId="9" fillId="0" borderId="0" xfId="0" applyNumberFormat="1" applyFont="1" applyBorder="1"/>
    <xf numFmtId="0" fontId="10" fillId="0" borderId="6" xfId="0" applyFont="1" applyBorder="1"/>
    <xf numFmtId="0" fontId="10" fillId="0" borderId="7" xfId="0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2" fontId="8" fillId="0" borderId="0" xfId="0" applyNumberFormat="1" applyFont="1" applyBorder="1"/>
    <xf numFmtId="2" fontId="8" fillId="0" borderId="5" xfId="0" applyNumberFormat="1" applyFont="1" applyBorder="1"/>
    <xf numFmtId="0" fontId="12" fillId="0" borderId="4" xfId="0" applyFont="1" applyBorder="1"/>
    <xf numFmtId="0" fontId="13" fillId="0" borderId="0" xfId="0" applyFont="1" applyBorder="1"/>
    <xf numFmtId="2" fontId="13" fillId="0" borderId="0" xfId="0" applyNumberFormat="1" applyFont="1" applyBorder="1"/>
    <xf numFmtId="2" fontId="13" fillId="0" borderId="5" xfId="0" applyNumberFormat="1" applyFont="1" applyBorder="1"/>
    <xf numFmtId="0" fontId="15" fillId="0" borderId="0" xfId="0" applyFont="1" applyBorder="1"/>
    <xf numFmtId="2" fontId="14" fillId="0" borderId="0" xfId="0" applyNumberFormat="1" applyFont="1" applyBorder="1"/>
    <xf numFmtId="0" fontId="16" fillId="0" borderId="0" xfId="0" applyFont="1" applyBorder="1"/>
    <xf numFmtId="0" fontId="8" fillId="0" borderId="9" xfId="0" applyFont="1" applyBorder="1"/>
    <xf numFmtId="0" fontId="9" fillId="0" borderId="10" xfId="0" applyFont="1" applyBorder="1"/>
    <xf numFmtId="2" fontId="8" fillId="0" borderId="10" xfId="0" applyNumberFormat="1" applyFont="1" applyBorder="1"/>
    <xf numFmtId="0" fontId="10" fillId="0" borderId="10" xfId="0" applyFont="1" applyBorder="1"/>
    <xf numFmtId="9" fontId="9" fillId="0" borderId="10" xfId="0" applyNumberFormat="1" applyFont="1" applyBorder="1"/>
    <xf numFmtId="0" fontId="9" fillId="0" borderId="11" xfId="0" applyFont="1" applyBorder="1"/>
    <xf numFmtId="9" fontId="9" fillId="0" borderId="0" xfId="0" applyNumberFormat="1" applyFont="1"/>
    <xf numFmtId="0" fontId="9" fillId="0" borderId="0" xfId="0" applyFont="1"/>
    <xf numFmtId="0" fontId="17" fillId="0" borderId="12" xfId="0" applyFont="1" applyBorder="1"/>
    <xf numFmtId="0" fontId="13" fillId="0" borderId="13" xfId="0" applyFont="1" applyBorder="1"/>
    <xf numFmtId="2" fontId="12" fillId="0" borderId="13" xfId="0" applyNumberFormat="1" applyFont="1" applyBorder="1"/>
    <xf numFmtId="0" fontId="13" fillId="0" borderId="14" xfId="0" applyFont="1" applyBorder="1"/>
    <xf numFmtId="0" fontId="12" fillId="0" borderId="15" xfId="0" applyFont="1" applyBorder="1"/>
    <xf numFmtId="2" fontId="12" fillId="0" borderId="0" xfId="0" applyNumberFormat="1" applyFont="1" applyBorder="1"/>
    <xf numFmtId="0" fontId="18" fillId="0" borderId="0" xfId="0" applyFont="1" applyBorder="1"/>
    <xf numFmtId="0" fontId="13" fillId="0" borderId="16" xfId="0" applyFont="1" applyBorder="1"/>
    <xf numFmtId="0" fontId="12" fillId="0" borderId="0" xfId="0" applyFont="1" applyBorder="1"/>
    <xf numFmtId="0" fontId="12" fillId="0" borderId="17" xfId="0" applyFont="1" applyBorder="1"/>
    <xf numFmtId="9" fontId="12" fillId="0" borderId="7" xfId="0" applyNumberFormat="1" applyFont="1" applyBorder="1"/>
    <xf numFmtId="0" fontId="18" fillId="0" borderId="7" xfId="0" applyFont="1" applyBorder="1"/>
    <xf numFmtId="0" fontId="13" fillId="0" borderId="7" xfId="0" applyFont="1" applyBorder="1"/>
    <xf numFmtId="0" fontId="13" fillId="0" borderId="18" xfId="0" applyFont="1" applyBorder="1"/>
    <xf numFmtId="0" fontId="19" fillId="0" borderId="0" xfId="0" applyFont="1" applyBorder="1"/>
    <xf numFmtId="9" fontId="19" fillId="0" borderId="0" xfId="0" applyNumberFormat="1" applyFont="1" applyBorder="1"/>
    <xf numFmtId="0" fontId="11" fillId="0" borderId="0" xfId="0" applyFont="1" applyBorder="1"/>
    <xf numFmtId="0" fontId="20" fillId="0" borderId="0" xfId="0" applyFont="1" applyBorder="1"/>
    <xf numFmtId="0" fontId="12" fillId="0" borderId="0" xfId="0" applyFont="1"/>
    <xf numFmtId="9" fontId="13" fillId="0" borderId="0" xfId="0" applyNumberFormat="1" applyFont="1"/>
    <xf numFmtId="0" fontId="13" fillId="0" borderId="0" xfId="0" applyFont="1"/>
    <xf numFmtId="0" fontId="8" fillId="0" borderId="19" xfId="0" applyFont="1" applyBorder="1"/>
    <xf numFmtId="0" fontId="10" fillId="0" borderId="20" xfId="0" applyFont="1" applyBorder="1"/>
    <xf numFmtId="0" fontId="9" fillId="0" borderId="20" xfId="0" applyFont="1" applyBorder="1"/>
    <xf numFmtId="0" fontId="9" fillId="0" borderId="21" xfId="0" applyFont="1" applyBorder="1"/>
    <xf numFmtId="0" fontId="8" fillId="0" borderId="6" xfId="0" applyFont="1" applyBorder="1"/>
    <xf numFmtId="2" fontId="8" fillId="0" borderId="7" xfId="0" applyNumberFormat="1" applyFont="1" applyBorder="1"/>
    <xf numFmtId="0" fontId="9" fillId="0" borderId="7" xfId="0" applyFont="1" applyBorder="1"/>
    <xf numFmtId="0" fontId="9" fillId="0" borderId="8" xfId="0" applyFont="1" applyBorder="1"/>
    <xf numFmtId="0" fontId="8" fillId="0" borderId="4" xfId="0" applyFont="1" applyBorder="1" applyAlignment="1">
      <alignment horizontal="right"/>
    </xf>
    <xf numFmtId="2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2" fontId="8" fillId="0" borderId="4" xfId="0" applyNumberFormat="1" applyFont="1" applyBorder="1"/>
    <xf numFmtId="0" fontId="8" fillId="0" borderId="22" xfId="0" applyFont="1" applyBorder="1"/>
    <xf numFmtId="0" fontId="9" fillId="0" borderId="23" xfId="0" applyFont="1" applyBorder="1"/>
    <xf numFmtId="2" fontId="8" fillId="0" borderId="23" xfId="0" applyNumberFormat="1" applyFont="1" applyBorder="1"/>
    <xf numFmtId="2" fontId="8" fillId="0" borderId="24" xfId="0" applyNumberFormat="1" applyFont="1" applyBorder="1"/>
    <xf numFmtId="0" fontId="8" fillId="0" borderId="4" xfId="0" quotePrefix="1" applyFont="1" applyBorder="1"/>
    <xf numFmtId="0" fontId="21" fillId="0" borderId="4" xfId="0" quotePrefix="1" applyFont="1" applyBorder="1"/>
    <xf numFmtId="9" fontId="21" fillId="0" borderId="0" xfId="0" applyNumberFormat="1" applyFont="1" applyBorder="1"/>
    <xf numFmtId="2" fontId="21" fillId="0" borderId="0" xfId="0" applyNumberFormat="1" applyFont="1" applyBorder="1"/>
    <xf numFmtId="2" fontId="21" fillId="0" borderId="5" xfId="0" applyNumberFormat="1" applyFont="1" applyBorder="1"/>
    <xf numFmtId="0" fontId="8" fillId="0" borderId="9" xfId="0" quotePrefix="1" applyFont="1" applyBorder="1"/>
    <xf numFmtId="9" fontId="10" fillId="0" borderId="10" xfId="0" applyNumberFormat="1" applyFont="1" applyBorder="1"/>
    <xf numFmtId="2" fontId="10" fillId="0" borderId="10" xfId="0" applyNumberFormat="1" applyFont="1" applyBorder="1"/>
    <xf numFmtId="2" fontId="8" fillId="0" borderId="11" xfId="0" applyNumberFormat="1" applyFont="1" applyBorder="1"/>
    <xf numFmtId="0" fontId="12" fillId="0" borderId="0" xfId="0" quotePrefix="1" applyFont="1" applyBorder="1"/>
    <xf numFmtId="9" fontId="18" fillId="0" borderId="0" xfId="0" applyNumberFormat="1" applyFont="1" applyBorder="1"/>
    <xf numFmtId="2" fontId="18" fillId="0" borderId="0" xfId="0" applyNumberFormat="1" applyFont="1" applyBorder="1"/>
    <xf numFmtId="0" fontId="12" fillId="0" borderId="0" xfId="0" quotePrefix="1" applyFont="1"/>
    <xf numFmtId="9" fontId="18" fillId="0" borderId="0" xfId="0" applyNumberFormat="1" applyFont="1"/>
    <xf numFmtId="2" fontId="18" fillId="0" borderId="0" xfId="0" applyNumberFormat="1" applyFont="1"/>
    <xf numFmtId="2" fontId="12" fillId="0" borderId="0" xfId="0" applyNumberFormat="1" applyFont="1"/>
    <xf numFmtId="0" fontId="8" fillId="0" borderId="20" xfId="0" applyFont="1" applyBorder="1"/>
    <xf numFmtId="2" fontId="8" fillId="0" borderId="6" xfId="0" applyNumberFormat="1" applyFont="1" applyBorder="1"/>
    <xf numFmtId="2" fontId="9" fillId="0" borderId="7" xfId="0" applyNumberFormat="1" applyFont="1" applyBorder="1"/>
    <xf numFmtId="2" fontId="8" fillId="0" borderId="8" xfId="0" applyNumberFormat="1" applyFont="1" applyBorder="1"/>
    <xf numFmtId="2" fontId="20" fillId="0" borderId="0" xfId="0" applyNumberFormat="1" applyFont="1" applyBorder="1"/>
    <xf numFmtId="0" fontId="12" fillId="0" borderId="4" xfId="0" quotePrefix="1" applyFont="1" applyBorder="1"/>
    <xf numFmtId="2" fontId="12" fillId="0" borderId="5" xfId="0" applyNumberFormat="1" applyFont="1" applyBorder="1"/>
    <xf numFmtId="0" fontId="14" fillId="0" borderId="9" xfId="0" applyFont="1" applyBorder="1"/>
    <xf numFmtId="0" fontId="15" fillId="0" borderId="10" xfId="0" applyFont="1" applyBorder="1"/>
    <xf numFmtId="2" fontId="14" fillId="0" borderId="10" xfId="0" applyNumberFormat="1" applyFont="1" applyBorder="1"/>
    <xf numFmtId="0" fontId="22" fillId="0" borderId="25" xfId="0" applyFont="1" applyBorder="1"/>
    <xf numFmtId="0" fontId="10" fillId="0" borderId="0" xfId="0" applyFont="1"/>
    <xf numFmtId="0" fontId="8" fillId="0" borderId="0" xfId="0" applyFont="1"/>
    <xf numFmtId="0" fontId="8" fillId="0" borderId="0" xfId="0" quotePrefix="1" applyFont="1"/>
    <xf numFmtId="0" fontId="23" fillId="0" borderId="0" xfId="0" applyFont="1"/>
    <xf numFmtId="2" fontId="8" fillId="0" borderId="0" xfId="0" quotePrefix="1" applyNumberFormat="1" applyFont="1" applyBorder="1"/>
    <xf numFmtId="2" fontId="8" fillId="0" borderId="20" xfId="0" quotePrefix="1" applyNumberFormat="1" applyFont="1" applyBorder="1"/>
    <xf numFmtId="2" fontId="8" fillId="0" borderId="0" xfId="0" quotePrefix="1" applyNumberFormat="1" applyFont="1" applyBorder="1" applyAlignment="1">
      <alignment horizontal="right"/>
    </xf>
    <xf numFmtId="2" fontId="21" fillId="0" borderId="0" xfId="0" quotePrefix="1" applyNumberFormat="1" applyFont="1" applyBorder="1" applyAlignment="1">
      <alignment horizontal="right"/>
    </xf>
    <xf numFmtId="165" fontId="10" fillId="0" borderId="7" xfId="0" quotePrefix="1" applyNumberFormat="1" applyFont="1" applyBorder="1" applyAlignment="1">
      <alignment horizontal="right"/>
    </xf>
    <xf numFmtId="2" fontId="22" fillId="0" borderId="26" xfId="0" quotePrefix="1" applyNumberFormat="1" applyFont="1" applyBorder="1"/>
    <xf numFmtId="2" fontId="8" fillId="0" borderId="0" xfId="0" quotePrefix="1" applyNumberFormat="1" applyFont="1" applyAlignment="1">
      <alignment horizontal="right"/>
    </xf>
    <xf numFmtId="2" fontId="13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63811563169171E-2"/>
          <c:y val="4.132242521744043E-2"/>
          <c:w val="0.9186295503211992"/>
          <c:h val="0.9201126681750069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 (Hochformat)'!$B$86:$B$88</c:f>
              <c:numCache>
                <c:formatCode>0.00</c:formatCode>
                <c:ptCount val="3"/>
                <c:pt idx="0">
                  <c:v>88.422213518716063</c:v>
                </c:pt>
                <c:pt idx="1">
                  <c:v>42.57</c:v>
                </c:pt>
                <c:pt idx="2">
                  <c:v>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16A-9A99-94B1386B5D79}"/>
            </c:ext>
          </c:extLst>
        </c:ser>
        <c:ser>
          <c:idx val="1"/>
          <c:order val="1"/>
          <c:spPr>
            <a:pattFill prst="ltDnDiag">
              <a:fgClr>
                <a:srgbClr val="FFFFFF"/>
              </a:fgClr>
              <a:bgClr>
                <a:srgbClr val="A0E0E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5-416A-9A99-94B1386B5D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'Invest (Hochformat)'!$C$86:$C$88</c:f>
              <c:numCache>
                <c:formatCode>0.00</c:formatCode>
                <c:ptCount val="3"/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5-416A-9A99-94B1386B5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25632"/>
        <c:axId val="50727168"/>
      </c:barChart>
      <c:catAx>
        <c:axId val="50725632"/>
        <c:scaling>
          <c:orientation val="minMax"/>
        </c:scaling>
        <c:delete val="1"/>
        <c:axPos val="b"/>
        <c:majorTickMark val="out"/>
        <c:minorTickMark val="none"/>
        <c:tickLblPos val="none"/>
        <c:crossAx val="50727168"/>
        <c:crosses val="autoZero"/>
        <c:auto val="0"/>
        <c:lblAlgn val="ctr"/>
        <c:lblOffset val="100"/>
        <c:noMultiLvlLbl val="0"/>
      </c:catAx>
      <c:valAx>
        <c:axId val="50727168"/>
        <c:scaling>
          <c:orientation val="minMax"/>
          <c:max val="10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7256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62</xdr:row>
      <xdr:rowOff>66675</xdr:rowOff>
    </xdr:from>
    <xdr:to>
      <xdr:col>7</xdr:col>
      <xdr:colOff>1104900</xdr:colOff>
      <xdr:row>78</xdr:row>
      <xdr:rowOff>152400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10</xdr:row>
      <xdr:rowOff>123825</xdr:rowOff>
    </xdr:from>
    <xdr:to>
      <xdr:col>4</xdr:col>
      <xdr:colOff>323850</xdr:colOff>
      <xdr:row>10</xdr:row>
      <xdr:rowOff>123825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 flipH="1">
          <a:off x="5419725" y="16573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10</xdr:row>
      <xdr:rowOff>123825</xdr:rowOff>
    </xdr:from>
    <xdr:to>
      <xdr:col>5</xdr:col>
      <xdr:colOff>314325</xdr:colOff>
      <xdr:row>10</xdr:row>
      <xdr:rowOff>123825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 flipH="1">
          <a:off x="6534150" y="1657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38100</xdr:colOff>
      <xdr:row>10</xdr:row>
      <xdr:rowOff>114300</xdr:rowOff>
    </xdr:from>
    <xdr:to>
      <xdr:col>6</xdr:col>
      <xdr:colOff>371475</xdr:colOff>
      <xdr:row>10</xdr:row>
      <xdr:rowOff>114300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 flipH="1">
          <a:off x="7658100" y="164782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38100</xdr:colOff>
      <xdr:row>10</xdr:row>
      <xdr:rowOff>114300</xdr:rowOff>
    </xdr:from>
    <xdr:to>
      <xdr:col>7</xdr:col>
      <xdr:colOff>361950</xdr:colOff>
      <xdr:row>10</xdr:row>
      <xdr:rowOff>114300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 flipH="1">
          <a:off x="8772525" y="16478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42</xdr:row>
      <xdr:rowOff>85725</xdr:rowOff>
    </xdr:from>
    <xdr:to>
      <xdr:col>13</xdr:col>
      <xdr:colOff>438150</xdr:colOff>
      <xdr:row>42</xdr:row>
      <xdr:rowOff>85725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 flipH="1">
          <a:off x="13811250" y="759142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171450</xdr:colOff>
      <xdr:row>9</xdr:row>
      <xdr:rowOff>76200</xdr:rowOff>
    </xdr:from>
    <xdr:to>
      <xdr:col>3</xdr:col>
      <xdr:colOff>57150</xdr:colOff>
      <xdr:row>13</xdr:row>
      <xdr:rowOff>19050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3333750" y="1457325"/>
          <a:ext cx="1000125" cy="723900"/>
        </a:xfrm>
        <a:prstGeom prst="downArrowCallout">
          <a:avLst>
            <a:gd name="adj1" fmla="val 11705"/>
            <a:gd name="adj2" fmla="val 22246"/>
            <a:gd name="adj3" fmla="val 17144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10</xdr:row>
      <xdr:rowOff>123825</xdr:rowOff>
    </xdr:from>
    <xdr:to>
      <xdr:col>3</xdr:col>
      <xdr:colOff>342900</xdr:colOff>
      <xdr:row>10</xdr:row>
      <xdr:rowOff>123825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4352925" y="16573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409575</xdr:colOff>
      <xdr:row>10</xdr:row>
      <xdr:rowOff>57150</xdr:rowOff>
    </xdr:from>
    <xdr:to>
      <xdr:col>3</xdr:col>
      <xdr:colOff>19050</xdr:colOff>
      <xdr:row>11</xdr:row>
      <xdr:rowOff>85725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3571875" y="1590675"/>
          <a:ext cx="723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</a:t>
          </a:r>
        </a:p>
      </xdr:txBody>
    </xdr:sp>
    <xdr:clientData/>
  </xdr:twoCellAnchor>
  <xdr:twoCellAnchor>
    <xdr:from>
      <xdr:col>3</xdr:col>
      <xdr:colOff>123825</xdr:colOff>
      <xdr:row>58</xdr:row>
      <xdr:rowOff>114300</xdr:rowOff>
    </xdr:from>
    <xdr:to>
      <xdr:col>3</xdr:col>
      <xdr:colOff>381000</xdr:colOff>
      <xdr:row>58</xdr:row>
      <xdr:rowOff>114300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 flipH="1">
          <a:off x="4400550" y="109537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57150</xdr:colOff>
      <xdr:row>58</xdr:row>
      <xdr:rowOff>123825</xdr:rowOff>
    </xdr:from>
    <xdr:to>
      <xdr:col>4</xdr:col>
      <xdr:colOff>371475</xdr:colOff>
      <xdr:row>58</xdr:row>
      <xdr:rowOff>123825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 flipH="1">
          <a:off x="5448300" y="109632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57150</xdr:colOff>
      <xdr:row>58</xdr:row>
      <xdr:rowOff>114300</xdr:rowOff>
    </xdr:from>
    <xdr:to>
      <xdr:col>5</xdr:col>
      <xdr:colOff>333375</xdr:colOff>
      <xdr:row>58</xdr:row>
      <xdr:rowOff>114300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 flipH="1">
          <a:off x="6562725" y="109537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58</xdr:row>
      <xdr:rowOff>114300</xdr:rowOff>
    </xdr:from>
    <xdr:to>
      <xdr:col>6</xdr:col>
      <xdr:colOff>342900</xdr:colOff>
      <xdr:row>58</xdr:row>
      <xdr:rowOff>114300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 flipH="1">
          <a:off x="7686675" y="109537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58</xdr:row>
      <xdr:rowOff>114300</xdr:rowOff>
    </xdr:from>
    <xdr:to>
      <xdr:col>7</xdr:col>
      <xdr:colOff>0</xdr:colOff>
      <xdr:row>58</xdr:row>
      <xdr:rowOff>114300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 flipH="1">
          <a:off x="8734425" y="1095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4</xdr:col>
      <xdr:colOff>771525</xdr:colOff>
      <xdr:row>62</xdr:row>
      <xdr:rowOff>209550</xdr:rowOff>
    </xdr:from>
    <xdr:ext cx="323850" cy="200025"/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6162675" y="11839575"/>
          <a:ext cx="3238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22860" anchor="ctr" upright="1">
          <a:spAutoFit/>
        </a:bodyPr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DCF</a:t>
          </a:r>
        </a:p>
      </xdr:txBody>
    </xdr:sp>
    <xdr:clientData/>
  </xdr:oneCellAnchor>
  <xdr:twoCellAnchor>
    <xdr:from>
      <xdr:col>5</xdr:col>
      <xdr:colOff>180975</xdr:colOff>
      <xdr:row>69</xdr:row>
      <xdr:rowOff>133350</xdr:rowOff>
    </xdr:from>
    <xdr:to>
      <xdr:col>5</xdr:col>
      <xdr:colOff>828675</xdr:colOff>
      <xdr:row>71</xdr:row>
      <xdr:rowOff>95250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 flipV="1">
          <a:off x="6686550" y="13382625"/>
          <a:ext cx="6477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71</xdr:row>
      <xdr:rowOff>133350</xdr:rowOff>
    </xdr:from>
    <xdr:to>
      <xdr:col>5</xdr:col>
      <xdr:colOff>809625</xdr:colOff>
      <xdr:row>73</xdr:row>
      <xdr:rowOff>66675</xdr:rowOff>
    </xdr:to>
    <xdr:sp macro="" textlink="">
      <xdr:nvSpPr>
        <xdr:cNvPr id="4120" name="Line 24"/>
        <xdr:cNvSpPr>
          <a:spLocks noChangeShapeType="1"/>
        </xdr:cNvSpPr>
      </xdr:nvSpPr>
      <xdr:spPr bwMode="auto">
        <a:xfrm>
          <a:off x="6705600" y="13801725"/>
          <a:ext cx="609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</xdr:col>
      <xdr:colOff>171450</xdr:colOff>
      <xdr:row>67</xdr:row>
      <xdr:rowOff>66675</xdr:rowOff>
    </xdr:from>
    <xdr:ext cx="647700" cy="190500"/>
    <xdr:sp macro="" textlink="">
      <xdr:nvSpPr>
        <xdr:cNvPr id="4121" name="Text Box 25"/>
        <xdr:cNvSpPr txBox="1">
          <a:spLocks noChangeArrowheads="1"/>
        </xdr:cNvSpPr>
      </xdr:nvSpPr>
      <xdr:spPr bwMode="auto">
        <a:xfrm>
          <a:off x="6677025" y="12849225"/>
          <a:ext cx="647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Fremdkap.</a:t>
          </a:r>
        </a:p>
      </xdr:txBody>
    </xdr:sp>
    <xdr:clientData/>
  </xdr:oneCellAnchor>
  <xdr:oneCellAnchor>
    <xdr:from>
      <xdr:col>5</xdr:col>
      <xdr:colOff>190500</xdr:colOff>
      <xdr:row>75</xdr:row>
      <xdr:rowOff>57150</xdr:rowOff>
    </xdr:from>
    <xdr:ext cx="742950" cy="342900"/>
    <xdr:sp macro="" textlink="">
      <xdr:nvSpPr>
        <xdr:cNvPr id="4122" name="Text Box 26"/>
        <xdr:cNvSpPr txBox="1">
          <a:spLocks noChangeArrowheads="1"/>
        </xdr:cNvSpPr>
      </xdr:nvSpPr>
      <xdr:spPr bwMode="auto">
        <a:xfrm>
          <a:off x="6696075" y="14487525"/>
          <a:ext cx="7429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Shareholder</a:t>
          </a:r>
        </a:p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Value</a:t>
          </a:r>
        </a:p>
      </xdr:txBody>
    </xdr:sp>
    <xdr:clientData/>
  </xdr:oneCellAnchor>
  <xdr:twoCellAnchor>
    <xdr:from>
      <xdr:col>6</xdr:col>
      <xdr:colOff>304800</xdr:colOff>
      <xdr:row>71</xdr:row>
      <xdr:rowOff>9525</xdr:rowOff>
    </xdr:from>
    <xdr:to>
      <xdr:col>7</xdr:col>
      <xdr:colOff>190500</xdr:colOff>
      <xdr:row>71</xdr:row>
      <xdr:rowOff>9525</xdr:rowOff>
    </xdr:to>
    <xdr:sp macro="" textlink="">
      <xdr:nvSpPr>
        <xdr:cNvPr id="4123" name="Line 27"/>
        <xdr:cNvSpPr>
          <a:spLocks noChangeShapeType="1"/>
        </xdr:cNvSpPr>
      </xdr:nvSpPr>
      <xdr:spPr bwMode="auto">
        <a:xfrm>
          <a:off x="7924800" y="13677900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14</xdr:col>
      <xdr:colOff>504825</xdr:colOff>
      <xdr:row>113</xdr:row>
      <xdr:rowOff>28575</xdr:rowOff>
    </xdr:from>
    <xdr:to>
      <xdr:col>15</xdr:col>
      <xdr:colOff>438150</xdr:colOff>
      <xdr:row>113</xdr:row>
      <xdr:rowOff>28575</xdr:rowOff>
    </xdr:to>
    <xdr:sp macro="" textlink="">
      <xdr:nvSpPr>
        <xdr:cNvPr id="4124" name="Line 28"/>
        <xdr:cNvSpPr>
          <a:spLocks noChangeShapeType="1"/>
        </xdr:cNvSpPr>
      </xdr:nvSpPr>
      <xdr:spPr bwMode="auto">
        <a:xfrm>
          <a:off x="15078075" y="216979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73</xdr:row>
      <xdr:rowOff>19050</xdr:rowOff>
    </xdr:from>
    <xdr:to>
      <xdr:col>7</xdr:col>
      <xdr:colOff>9525</xdr:colOff>
      <xdr:row>74</xdr:row>
      <xdr:rowOff>133350</xdr:rowOff>
    </xdr:to>
    <xdr:sp macro="" textlink="">
      <xdr:nvSpPr>
        <xdr:cNvPr id="4125" name="Line 29"/>
        <xdr:cNvSpPr>
          <a:spLocks noChangeShapeType="1"/>
        </xdr:cNvSpPr>
      </xdr:nvSpPr>
      <xdr:spPr bwMode="auto">
        <a:xfrm flipV="1">
          <a:off x="8105775" y="14068425"/>
          <a:ext cx="6381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485775</xdr:colOff>
      <xdr:row>74</xdr:row>
      <xdr:rowOff>171450</xdr:rowOff>
    </xdr:from>
    <xdr:to>
      <xdr:col>6</xdr:col>
      <xdr:colOff>1095375</xdr:colOff>
      <xdr:row>76</xdr:row>
      <xdr:rowOff>57150</xdr:rowOff>
    </xdr:to>
    <xdr:sp macro="" textlink="">
      <xdr:nvSpPr>
        <xdr:cNvPr id="4126" name="Line 30"/>
        <xdr:cNvSpPr>
          <a:spLocks noChangeShapeType="1"/>
        </xdr:cNvSpPr>
      </xdr:nvSpPr>
      <xdr:spPr bwMode="auto">
        <a:xfrm>
          <a:off x="8105775" y="14411325"/>
          <a:ext cx="6096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7</xdr:col>
      <xdr:colOff>657225</xdr:colOff>
      <xdr:row>71</xdr:row>
      <xdr:rowOff>104775</xdr:rowOff>
    </xdr:from>
    <xdr:ext cx="390525" cy="361950"/>
    <xdr:sp macro="" textlink="">
      <xdr:nvSpPr>
        <xdr:cNvPr id="4127" name="Text Box 31"/>
        <xdr:cNvSpPr txBox="1">
          <a:spLocks noChangeArrowheads="1"/>
        </xdr:cNvSpPr>
      </xdr:nvSpPr>
      <xdr:spPr bwMode="auto">
        <a:xfrm>
          <a:off x="9391650" y="13773150"/>
          <a:ext cx="39052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urspr.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EK</a:t>
          </a:r>
        </a:p>
      </xdr:txBody>
    </xdr:sp>
    <xdr:clientData/>
  </xdr:oneCellAnchor>
  <xdr:oneCellAnchor>
    <xdr:from>
      <xdr:col>7</xdr:col>
      <xdr:colOff>676275</xdr:colOff>
      <xdr:row>76</xdr:row>
      <xdr:rowOff>47625</xdr:rowOff>
    </xdr:from>
    <xdr:ext cx="381000" cy="361950"/>
    <xdr:sp macro="" textlink="">
      <xdr:nvSpPr>
        <xdr:cNvPr id="4128" name="Text Box 32"/>
        <xdr:cNvSpPr txBox="1">
          <a:spLocks noChangeArrowheads="1"/>
        </xdr:cNvSpPr>
      </xdr:nvSpPr>
      <xdr:spPr bwMode="auto">
        <a:xfrm>
          <a:off x="9410700" y="14668500"/>
          <a:ext cx="3810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resid.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KW</a:t>
          </a:r>
        </a:p>
      </xdr:txBody>
    </xdr:sp>
    <xdr:clientData/>
  </xdr:oneCellAnchor>
  <xdr:twoCellAnchor>
    <xdr:from>
      <xdr:col>1</xdr:col>
      <xdr:colOff>333375</xdr:colOff>
      <xdr:row>31</xdr:row>
      <xdr:rowOff>38100</xdr:rowOff>
    </xdr:from>
    <xdr:to>
      <xdr:col>3</xdr:col>
      <xdr:colOff>190500</xdr:colOff>
      <xdr:row>37</xdr:row>
      <xdr:rowOff>114300</xdr:rowOff>
    </xdr:to>
    <xdr:grpSp>
      <xdr:nvGrpSpPr>
        <xdr:cNvPr id="4130" name="Group 34"/>
        <xdr:cNvGrpSpPr>
          <a:grpSpLocks/>
        </xdr:cNvGrpSpPr>
      </xdr:nvGrpSpPr>
      <xdr:grpSpPr bwMode="auto">
        <a:xfrm>
          <a:off x="2838450" y="5581650"/>
          <a:ext cx="1628775" cy="1390650"/>
          <a:chOff x="287" y="619"/>
          <a:chExt cx="160" cy="95"/>
        </a:xfrm>
      </xdr:grpSpPr>
      <xdr:sp macro="" textlink="">
        <xdr:nvSpPr>
          <xdr:cNvPr id="4109" name="Line 13"/>
          <xdr:cNvSpPr>
            <a:spLocks noChangeShapeType="1"/>
          </xdr:cNvSpPr>
        </xdr:nvSpPr>
        <xdr:spPr bwMode="auto">
          <a:xfrm>
            <a:off x="287" y="714"/>
            <a:ext cx="1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4129" name="Line 33"/>
          <xdr:cNvSpPr>
            <a:spLocks noChangeShapeType="1"/>
          </xdr:cNvSpPr>
        </xdr:nvSpPr>
        <xdr:spPr bwMode="auto">
          <a:xfrm>
            <a:off x="288" y="619"/>
            <a:ext cx="0" cy="95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247650</xdr:colOff>
      <xdr:row>57</xdr:row>
      <xdr:rowOff>142875</xdr:rowOff>
    </xdr:from>
    <xdr:to>
      <xdr:col>3</xdr:col>
      <xdr:colOff>95250</xdr:colOff>
      <xdr:row>60</xdr:row>
      <xdr:rowOff>85725</xdr:rowOff>
    </xdr:to>
    <xdr:sp macro="" textlink="">
      <xdr:nvSpPr>
        <xdr:cNvPr id="4141" name="AutoShape 45"/>
        <xdr:cNvSpPr>
          <a:spLocks noChangeArrowheads="1"/>
        </xdr:cNvSpPr>
      </xdr:nvSpPr>
      <xdr:spPr bwMode="auto">
        <a:xfrm>
          <a:off x="3409950" y="10753725"/>
          <a:ext cx="962025" cy="600075"/>
        </a:xfrm>
        <a:prstGeom prst="downArrowCallout">
          <a:avLst>
            <a:gd name="adj1" fmla="val 13582"/>
            <a:gd name="adj2" fmla="val 25814"/>
            <a:gd name="adj3" fmla="val 17144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466725</xdr:colOff>
      <xdr:row>58</xdr:row>
      <xdr:rowOff>19050</xdr:rowOff>
    </xdr:from>
    <xdr:to>
      <xdr:col>2</xdr:col>
      <xdr:colOff>1066800</xdr:colOff>
      <xdr:row>59</xdr:row>
      <xdr:rowOff>57150</xdr:rowOff>
    </xdr:to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3629025" y="10858500"/>
          <a:ext cx="6000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Summe</a:t>
          </a:r>
        </a:p>
      </xdr:txBody>
    </xdr:sp>
    <xdr:clientData/>
  </xdr:twoCellAnchor>
  <xdr:twoCellAnchor>
    <xdr:from>
      <xdr:col>7</xdr:col>
      <xdr:colOff>38100</xdr:colOff>
      <xdr:row>10</xdr:row>
      <xdr:rowOff>114300</xdr:rowOff>
    </xdr:from>
    <xdr:to>
      <xdr:col>7</xdr:col>
      <xdr:colOff>381000</xdr:colOff>
      <xdr:row>10</xdr:row>
      <xdr:rowOff>114300</xdr:rowOff>
    </xdr:to>
    <xdr:sp macro="" textlink="">
      <xdr:nvSpPr>
        <xdr:cNvPr id="4143" name="Line 47"/>
        <xdr:cNvSpPr>
          <a:spLocks noChangeShapeType="1"/>
        </xdr:cNvSpPr>
      </xdr:nvSpPr>
      <xdr:spPr bwMode="auto">
        <a:xfrm flipH="1">
          <a:off x="8772525" y="1647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38100</xdr:colOff>
      <xdr:row>28</xdr:row>
      <xdr:rowOff>47625</xdr:rowOff>
    </xdr:from>
    <xdr:to>
      <xdr:col>7</xdr:col>
      <xdr:colOff>1000125</xdr:colOff>
      <xdr:row>29</xdr:row>
      <xdr:rowOff>180975</xdr:rowOff>
    </xdr:to>
    <xdr:sp macro="" textlink="">
      <xdr:nvSpPr>
        <xdr:cNvPr id="4144" name="Text Box 48"/>
        <xdr:cNvSpPr txBox="1">
          <a:spLocks noChangeArrowheads="1"/>
        </xdr:cNvSpPr>
      </xdr:nvSpPr>
      <xdr:spPr bwMode="auto">
        <a:xfrm>
          <a:off x="6543675" y="4714875"/>
          <a:ext cx="31908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(zur Ermittlung der CF)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18" workbookViewId="0">
      <selection activeCell="A14" sqref="A14"/>
    </sheetView>
  </sheetViews>
  <sheetFormatPr baseColWidth="10" defaultRowHeight="15" x14ac:dyDescent="0.2"/>
  <cols>
    <col min="1" max="1" width="37.5703125" style="1" customWidth="1"/>
    <col min="2" max="2" width="9.85546875" style="1" customWidth="1"/>
    <col min="3" max="8" width="16.7109375" style="1" customWidth="1"/>
    <col min="9" max="9" width="13.7109375" style="1" customWidth="1"/>
    <col min="10" max="16384" width="11.42578125" style="1"/>
  </cols>
  <sheetData>
    <row r="1" spans="1:8" ht="19.5" x14ac:dyDescent="0.35">
      <c r="A1" s="10" t="s">
        <v>0</v>
      </c>
      <c r="B1" s="11"/>
      <c r="C1" s="12" t="s">
        <v>13</v>
      </c>
      <c r="D1" s="12" t="s">
        <v>1</v>
      </c>
      <c r="E1" s="12" t="s">
        <v>32</v>
      </c>
      <c r="F1" s="12" t="s">
        <v>3</v>
      </c>
      <c r="G1" s="12" t="s">
        <v>4</v>
      </c>
      <c r="H1" s="13" t="s">
        <v>26</v>
      </c>
    </row>
    <row r="2" spans="1:8" ht="5.25" customHeight="1" x14ac:dyDescent="0.35">
      <c r="A2" s="14"/>
      <c r="B2" s="15"/>
      <c r="C2" s="15"/>
      <c r="D2" s="15"/>
      <c r="E2" s="15"/>
      <c r="F2" s="15"/>
      <c r="G2" s="15"/>
      <c r="H2" s="16"/>
    </row>
    <row r="3" spans="1:8" ht="15" customHeight="1" x14ac:dyDescent="0.35">
      <c r="A3" s="17" t="s">
        <v>11</v>
      </c>
      <c r="B3" s="15"/>
      <c r="C3" s="18">
        <v>60</v>
      </c>
      <c r="D3" s="18"/>
      <c r="E3" s="18"/>
      <c r="F3" s="18"/>
      <c r="G3" s="18"/>
      <c r="H3" s="19"/>
    </row>
    <row r="4" spans="1:8" ht="19.5" hidden="1" x14ac:dyDescent="0.35">
      <c r="A4" s="17" t="s">
        <v>9</v>
      </c>
      <c r="B4" s="15"/>
      <c r="C4" s="18"/>
      <c r="D4" s="18"/>
      <c r="E4" s="18"/>
      <c r="F4" s="18"/>
      <c r="G4" s="18"/>
      <c r="H4" s="19"/>
    </row>
    <row r="5" spans="1:8" ht="19.5" hidden="1" x14ac:dyDescent="0.35">
      <c r="A5" s="17" t="s">
        <v>10</v>
      </c>
      <c r="B5" s="15"/>
      <c r="C5" s="18"/>
      <c r="D5" s="18"/>
      <c r="E5" s="18"/>
      <c r="F5" s="18"/>
      <c r="G5" s="18"/>
      <c r="H5" s="19"/>
    </row>
    <row r="6" spans="1:8" ht="15.75" customHeight="1" x14ac:dyDescent="0.35">
      <c r="A6" s="17" t="s">
        <v>14</v>
      </c>
      <c r="B6" s="15"/>
      <c r="C6" s="18">
        <f>-C3</f>
        <v>-60</v>
      </c>
      <c r="D6" s="18">
        <v>30</v>
      </c>
      <c r="E6" s="18">
        <v>30</v>
      </c>
      <c r="F6" s="18">
        <v>30</v>
      </c>
      <c r="G6" s="18">
        <v>30</v>
      </c>
      <c r="H6" s="19"/>
    </row>
    <row r="7" spans="1:8" ht="19.5" x14ac:dyDescent="0.35">
      <c r="A7" s="14" t="s">
        <v>39</v>
      </c>
      <c r="B7" s="20">
        <f>C3/D6</f>
        <v>2</v>
      </c>
      <c r="C7" s="15"/>
      <c r="D7" s="15"/>
      <c r="E7" s="15"/>
      <c r="F7" s="15"/>
      <c r="G7" s="15"/>
      <c r="H7" s="16"/>
    </row>
    <row r="8" spans="1:8" ht="19.5" x14ac:dyDescent="0.35">
      <c r="A8" s="14" t="s">
        <v>5</v>
      </c>
      <c r="B8" s="21">
        <v>0.15</v>
      </c>
      <c r="C8" s="15"/>
      <c r="D8" s="15"/>
      <c r="E8" s="15"/>
      <c r="F8" s="15"/>
      <c r="G8" s="15"/>
      <c r="H8" s="16"/>
    </row>
    <row r="9" spans="1:8" s="3" customFormat="1" ht="19.5" x14ac:dyDescent="0.35">
      <c r="A9" s="22" t="s">
        <v>43</v>
      </c>
      <c r="B9" s="23"/>
      <c r="C9" s="23"/>
      <c r="D9" s="24">
        <f>1/(1+B8)</f>
        <v>0.86956521739130443</v>
      </c>
      <c r="E9" s="24">
        <f>1/(1+B8)^2</f>
        <v>0.7561436672967865</v>
      </c>
      <c r="F9" s="24">
        <f>1/(1+B8)^3</f>
        <v>0.65751623243198831</v>
      </c>
      <c r="G9" s="24">
        <f>1/(1+B8)^4</f>
        <v>0.57175324559303342</v>
      </c>
      <c r="H9" s="25">
        <f>1/(1+B8)^5</f>
        <v>0.49717673529828987</v>
      </c>
    </row>
    <row r="10" spans="1:8" s="3" customFormat="1" ht="12" customHeight="1" x14ac:dyDescent="0.35">
      <c r="A10" s="26"/>
      <c r="B10" s="27"/>
      <c r="C10" s="27"/>
      <c r="D10" s="27"/>
      <c r="E10" s="27"/>
      <c r="F10" s="27"/>
      <c r="G10" s="27"/>
      <c r="H10" s="28"/>
    </row>
    <row r="11" spans="1:8" ht="19.5" x14ac:dyDescent="0.35">
      <c r="A11" s="17" t="s">
        <v>12</v>
      </c>
      <c r="B11" s="15"/>
      <c r="C11" s="20"/>
      <c r="D11" s="29">
        <f>D6*D9</f>
        <v>26.086956521739133</v>
      </c>
      <c r="E11" s="29">
        <f>E6*E9</f>
        <v>22.684310018903595</v>
      </c>
      <c r="F11" s="29">
        <f>F6*F9</f>
        <v>19.725486972959651</v>
      </c>
      <c r="G11" s="29">
        <f>G6*G9</f>
        <v>17.152597367791003</v>
      </c>
      <c r="H11" s="30">
        <f>H6*H9</f>
        <v>0</v>
      </c>
    </row>
    <row r="12" spans="1:8" ht="16.5" customHeight="1" x14ac:dyDescent="0.3">
      <c r="A12" s="31"/>
      <c r="B12" s="32"/>
      <c r="C12" s="33"/>
      <c r="D12" s="33"/>
      <c r="E12" s="33"/>
      <c r="F12" s="33"/>
      <c r="G12" s="33"/>
      <c r="H12" s="34"/>
    </row>
    <row r="13" spans="1:8" ht="15" customHeight="1" x14ac:dyDescent="0.3">
      <c r="A13" s="31"/>
      <c r="B13" s="32"/>
      <c r="C13" s="33"/>
      <c r="D13" s="33"/>
      <c r="E13" s="33"/>
      <c r="F13" s="33"/>
      <c r="G13" s="33"/>
      <c r="H13" s="34"/>
    </row>
    <row r="14" spans="1:8" s="6" customFormat="1" ht="23.25" customHeight="1" x14ac:dyDescent="0.35">
      <c r="A14" s="17" t="s">
        <v>45</v>
      </c>
      <c r="B14" s="35"/>
      <c r="C14" s="36">
        <f>SUM(D11:I11)</f>
        <v>85.649350881393389</v>
      </c>
      <c r="D14" s="37" t="s">
        <v>34</v>
      </c>
      <c r="E14" s="35"/>
      <c r="F14" s="21"/>
      <c r="G14" s="15"/>
      <c r="H14" s="16"/>
    </row>
    <row r="15" spans="1:8" s="6" customFormat="1" ht="6.75" customHeight="1" thickBot="1" x14ac:dyDescent="0.4">
      <c r="A15" s="38"/>
      <c r="B15" s="39"/>
      <c r="C15" s="40"/>
      <c r="D15" s="41"/>
      <c r="E15" s="39"/>
      <c r="F15" s="42"/>
      <c r="G15" s="39"/>
      <c r="H15" s="43"/>
    </row>
    <row r="16" spans="1:8" s="6" customFormat="1" ht="11.25" customHeight="1" x14ac:dyDescent="0.35">
      <c r="A16" s="18"/>
      <c r="B16" s="15"/>
      <c r="C16" s="29"/>
      <c r="D16" s="27"/>
      <c r="E16" s="15"/>
      <c r="F16" s="44"/>
      <c r="G16" s="45"/>
      <c r="H16" s="45"/>
    </row>
    <row r="17" spans="1:9" ht="17.25" customHeight="1" x14ac:dyDescent="0.3">
      <c r="A17" s="46" t="s">
        <v>27</v>
      </c>
      <c r="B17" s="47"/>
      <c r="C17" s="48"/>
      <c r="D17" s="47"/>
      <c r="E17" s="47"/>
      <c r="F17" s="47"/>
      <c r="G17" s="47"/>
      <c r="H17" s="49"/>
    </row>
    <row r="18" spans="1:9" ht="16.5" x14ac:dyDescent="0.3">
      <c r="A18" s="50" t="s">
        <v>6</v>
      </c>
      <c r="B18" s="51">
        <f>C14-C3</f>
        <v>25.649350881393389</v>
      </c>
      <c r="C18" s="52" t="s">
        <v>35</v>
      </c>
      <c r="D18" s="32"/>
      <c r="E18" s="32"/>
      <c r="F18" s="32"/>
      <c r="G18" s="32"/>
      <c r="H18" s="53"/>
      <c r="I18" s="8"/>
    </row>
    <row r="19" spans="1:9" ht="10.5" customHeight="1" x14ac:dyDescent="0.3">
      <c r="A19" s="50"/>
      <c r="B19" s="51"/>
      <c r="C19" s="52"/>
      <c r="D19" s="32"/>
      <c r="E19" s="32"/>
      <c r="F19" s="32"/>
      <c r="G19" s="32"/>
      <c r="H19" s="53"/>
      <c r="I19" s="8"/>
    </row>
    <row r="20" spans="1:9" ht="16.5" x14ac:dyDescent="0.3">
      <c r="A20" s="50" t="s">
        <v>46</v>
      </c>
      <c r="B20" s="54">
        <f>B18/C3</f>
        <v>0.4274891813565565</v>
      </c>
      <c r="C20" s="52" t="s">
        <v>48</v>
      </c>
      <c r="D20" s="32"/>
      <c r="E20" s="32"/>
      <c r="F20" s="32"/>
      <c r="G20" s="32"/>
      <c r="H20" s="53"/>
      <c r="I20" s="8"/>
    </row>
    <row r="21" spans="1:9" ht="7.5" customHeight="1" x14ac:dyDescent="0.3">
      <c r="A21" s="50"/>
      <c r="B21" s="54"/>
      <c r="C21" s="52"/>
      <c r="D21" s="32"/>
      <c r="E21" s="32"/>
      <c r="F21" s="32"/>
      <c r="G21" s="32"/>
      <c r="H21" s="53"/>
      <c r="I21" s="8"/>
    </row>
    <row r="22" spans="1:9" ht="16.5" x14ac:dyDescent="0.3">
      <c r="A22" s="55" t="s">
        <v>15</v>
      </c>
      <c r="B22" s="56">
        <f>MIRR(C6:I6,0.1,0.12)</f>
        <v>0.24332369453340563</v>
      </c>
      <c r="C22" s="57" t="s">
        <v>47</v>
      </c>
      <c r="D22" s="58"/>
      <c r="E22" s="58"/>
      <c r="F22" s="58"/>
      <c r="G22" s="58"/>
      <c r="H22" s="59"/>
      <c r="I22" s="8"/>
    </row>
    <row r="23" spans="1:9" ht="11.25" customHeight="1" x14ac:dyDescent="0.3">
      <c r="A23" s="60"/>
      <c r="B23" s="61"/>
      <c r="C23" s="62"/>
      <c r="D23" s="63"/>
      <c r="E23" s="63"/>
      <c r="F23" s="63"/>
      <c r="G23" s="63"/>
      <c r="H23" s="63"/>
      <c r="I23" s="8"/>
    </row>
    <row r="24" spans="1:9" ht="6" customHeight="1" thickBot="1" x14ac:dyDescent="0.35">
      <c r="A24" s="64" t="s">
        <v>7</v>
      </c>
      <c r="B24" s="65"/>
      <c r="C24" s="66"/>
      <c r="D24" s="66"/>
      <c r="E24" s="66"/>
      <c r="F24" s="66"/>
      <c r="G24" s="66"/>
      <c r="H24" s="66"/>
    </row>
    <row r="25" spans="1:9" ht="19.5" x14ac:dyDescent="0.35">
      <c r="A25" s="67" t="s">
        <v>49</v>
      </c>
      <c r="B25" s="118" t="s">
        <v>52</v>
      </c>
      <c r="C25" s="68" t="s">
        <v>53</v>
      </c>
      <c r="D25" s="69"/>
      <c r="E25" s="69"/>
      <c r="F25" s="69"/>
      <c r="G25" s="69"/>
      <c r="H25" s="70"/>
    </row>
    <row r="26" spans="1:9" ht="10.5" customHeight="1" x14ac:dyDescent="0.35">
      <c r="A26" s="17"/>
      <c r="B26" s="18"/>
      <c r="C26" s="27"/>
      <c r="D26" s="15"/>
      <c r="E26" s="15"/>
      <c r="F26" s="15"/>
      <c r="G26" s="15"/>
      <c r="H26" s="16"/>
    </row>
    <row r="27" spans="1:9" ht="8.25" customHeight="1" x14ac:dyDescent="0.35">
      <c r="A27" s="17"/>
      <c r="B27" s="15"/>
      <c r="C27" s="15"/>
      <c r="D27" s="15"/>
      <c r="E27" s="15"/>
      <c r="F27" s="15"/>
      <c r="G27" s="15"/>
      <c r="H27" s="16"/>
    </row>
    <row r="28" spans="1:9" ht="19.5" x14ac:dyDescent="0.35">
      <c r="A28" s="17" t="s">
        <v>16</v>
      </c>
      <c r="B28" s="15"/>
      <c r="C28" s="27"/>
      <c r="D28" s="15"/>
      <c r="E28" s="15"/>
      <c r="F28" s="15"/>
      <c r="G28" s="15"/>
      <c r="H28" s="16"/>
    </row>
    <row r="29" spans="1:9" ht="19.5" x14ac:dyDescent="0.35">
      <c r="A29" s="17" t="s">
        <v>17</v>
      </c>
      <c r="B29" s="29">
        <f>C3/4</f>
        <v>15</v>
      </c>
      <c r="C29" s="27" t="s">
        <v>40</v>
      </c>
      <c r="D29" s="15"/>
      <c r="E29" s="15"/>
      <c r="F29" s="66"/>
      <c r="G29" s="66"/>
      <c r="H29" s="16"/>
    </row>
    <row r="30" spans="1:9" ht="19.5" x14ac:dyDescent="0.35">
      <c r="A30" s="71" t="s">
        <v>18</v>
      </c>
      <c r="B30" s="72">
        <v>3</v>
      </c>
      <c r="C30" s="23" t="s">
        <v>50</v>
      </c>
      <c r="D30" s="73"/>
      <c r="E30" s="73"/>
      <c r="F30" s="73"/>
      <c r="G30" s="73"/>
      <c r="H30" s="74"/>
    </row>
    <row r="31" spans="1:9" ht="19.5" x14ac:dyDescent="0.35">
      <c r="A31" s="75" t="s">
        <v>21</v>
      </c>
      <c r="B31" s="117" t="s">
        <v>51</v>
      </c>
      <c r="C31" s="18" t="s">
        <v>19</v>
      </c>
      <c r="D31" s="15"/>
      <c r="E31" s="15"/>
      <c r="F31" s="76"/>
      <c r="G31" s="15"/>
      <c r="H31" s="16"/>
    </row>
    <row r="32" spans="1:9" ht="12" customHeight="1" x14ac:dyDescent="0.35">
      <c r="A32" s="75"/>
      <c r="B32" s="29"/>
      <c r="C32" s="18"/>
      <c r="D32" s="15"/>
      <c r="E32" s="15"/>
      <c r="F32" s="76"/>
      <c r="G32" s="15"/>
      <c r="H32" s="16"/>
    </row>
    <row r="33" spans="1:8" ht="13.5" customHeight="1" x14ac:dyDescent="0.35">
      <c r="A33" s="75"/>
      <c r="B33" s="29"/>
      <c r="C33" s="18"/>
      <c r="D33" s="15"/>
      <c r="E33" s="15"/>
      <c r="F33" s="76"/>
      <c r="G33" s="15"/>
      <c r="H33" s="16"/>
    </row>
    <row r="34" spans="1:8" ht="19.5" x14ac:dyDescent="0.35">
      <c r="A34" s="17"/>
      <c r="B34" s="18"/>
      <c r="C34" s="77"/>
      <c r="D34" s="78" t="s">
        <v>1</v>
      </c>
      <c r="E34" s="78" t="s">
        <v>32</v>
      </c>
      <c r="F34" s="78" t="s">
        <v>3</v>
      </c>
      <c r="G34" s="78" t="s">
        <v>4</v>
      </c>
      <c r="H34" s="79" t="s">
        <v>26</v>
      </c>
    </row>
    <row r="35" spans="1:8" ht="19.5" x14ac:dyDescent="0.35">
      <c r="A35" s="17"/>
      <c r="B35" s="18"/>
      <c r="C35" s="77"/>
      <c r="D35" s="77"/>
      <c r="E35" s="77"/>
      <c r="F35" s="77"/>
      <c r="G35" s="77"/>
      <c r="H35" s="80"/>
    </row>
    <row r="36" spans="1:8" s="2" customFormat="1" ht="19.5" x14ac:dyDescent="0.35">
      <c r="A36" s="81" t="s">
        <v>54</v>
      </c>
      <c r="B36" s="20"/>
      <c r="C36" s="29"/>
      <c r="D36" s="29">
        <f>D6</f>
        <v>30</v>
      </c>
      <c r="E36" s="29">
        <f>E6</f>
        <v>30</v>
      </c>
      <c r="F36" s="29">
        <f>F6</f>
        <v>30</v>
      </c>
      <c r="G36" s="29">
        <f>G6</f>
        <v>30</v>
      </c>
      <c r="H36" s="30"/>
    </row>
    <row r="37" spans="1:8" ht="19.5" x14ac:dyDescent="0.35">
      <c r="A37" s="17"/>
      <c r="B37" s="18"/>
      <c r="C37" s="27"/>
      <c r="D37" s="15"/>
      <c r="E37" s="15"/>
      <c r="F37" s="76"/>
      <c r="G37" s="15"/>
      <c r="H37" s="16"/>
    </row>
    <row r="38" spans="1:8" ht="19.5" x14ac:dyDescent="0.35">
      <c r="A38" s="17" t="s">
        <v>28</v>
      </c>
      <c r="B38" s="15"/>
      <c r="C38" s="15"/>
      <c r="D38" s="119" t="s">
        <v>55</v>
      </c>
      <c r="E38" s="119" t="s">
        <v>55</v>
      </c>
      <c r="F38" s="119" t="s">
        <v>55</v>
      </c>
      <c r="G38" s="119" t="s">
        <v>55</v>
      </c>
      <c r="H38" s="30"/>
    </row>
    <row r="39" spans="1:8" ht="6.75" customHeight="1" thickBot="1" x14ac:dyDescent="0.4">
      <c r="A39" s="82"/>
      <c r="B39" s="83"/>
      <c r="C39" s="83"/>
      <c r="D39" s="84"/>
      <c r="E39" s="84"/>
      <c r="F39" s="84"/>
      <c r="G39" s="84"/>
      <c r="H39" s="85"/>
    </row>
    <row r="40" spans="1:8" ht="7.5" customHeight="1" thickTop="1" x14ac:dyDescent="0.35">
      <c r="A40" s="75"/>
      <c r="B40" s="29"/>
      <c r="C40" s="18"/>
      <c r="D40" s="29"/>
      <c r="E40" s="29"/>
      <c r="F40" s="29"/>
      <c r="G40" s="29"/>
      <c r="H40" s="30"/>
    </row>
    <row r="41" spans="1:8" ht="19.5" x14ac:dyDescent="0.35">
      <c r="A41" s="86" t="s">
        <v>29</v>
      </c>
      <c r="B41" s="27"/>
      <c r="C41" s="20"/>
      <c r="D41" s="29">
        <f>D6+D38</f>
        <v>12</v>
      </c>
      <c r="E41" s="29">
        <f>E6+E38</f>
        <v>12</v>
      </c>
      <c r="F41" s="29">
        <f>F6+F38</f>
        <v>12</v>
      </c>
      <c r="G41" s="29">
        <f>G6+G38</f>
        <v>12</v>
      </c>
      <c r="H41" s="30"/>
    </row>
    <row r="42" spans="1:8" ht="19.5" x14ac:dyDescent="0.35">
      <c r="A42" s="86"/>
      <c r="B42" s="27"/>
      <c r="C42" s="20"/>
      <c r="D42" s="29"/>
      <c r="E42" s="29"/>
      <c r="F42" s="29"/>
      <c r="G42" s="29"/>
      <c r="H42" s="30"/>
    </row>
    <row r="43" spans="1:8" s="9" customFormat="1" ht="19.5" x14ac:dyDescent="0.35">
      <c r="A43" s="87" t="s">
        <v>30</v>
      </c>
      <c r="B43" s="88">
        <v>0.3</v>
      </c>
      <c r="C43" s="89" t="s">
        <v>20</v>
      </c>
      <c r="D43" s="120" t="s">
        <v>56</v>
      </c>
      <c r="E43" s="120" t="s">
        <v>56</v>
      </c>
      <c r="F43" s="120" t="s">
        <v>56</v>
      </c>
      <c r="G43" s="120" t="s">
        <v>56</v>
      </c>
      <c r="H43" s="90"/>
    </row>
    <row r="44" spans="1:8" ht="20.25" thickBot="1" x14ac:dyDescent="0.4">
      <c r="A44" s="91"/>
      <c r="B44" s="92"/>
      <c r="C44" s="93"/>
      <c r="D44" s="40"/>
      <c r="E44" s="40"/>
      <c r="F44" s="40"/>
      <c r="G44" s="40"/>
      <c r="H44" s="94"/>
    </row>
    <row r="45" spans="1:8" ht="9" customHeight="1" x14ac:dyDescent="0.3">
      <c r="A45" s="95"/>
      <c r="B45" s="96"/>
      <c r="C45" s="97"/>
      <c r="D45" s="51"/>
      <c r="E45" s="51"/>
      <c r="F45" s="51"/>
      <c r="G45" s="51"/>
      <c r="H45" s="51"/>
    </row>
    <row r="46" spans="1:8" ht="9.75" customHeight="1" thickBot="1" x14ac:dyDescent="0.35">
      <c r="A46" s="98"/>
      <c r="B46" s="99"/>
      <c r="C46" s="100"/>
      <c r="D46" s="101"/>
      <c r="E46" s="101"/>
      <c r="F46" s="101"/>
      <c r="G46" s="101"/>
      <c r="H46" s="101"/>
    </row>
    <row r="47" spans="1:8" ht="19.5" x14ac:dyDescent="0.35">
      <c r="A47" s="67"/>
      <c r="B47" s="102"/>
      <c r="C47" s="12" t="s">
        <v>13</v>
      </c>
      <c r="D47" s="12" t="s">
        <v>1</v>
      </c>
      <c r="E47" s="12" t="s">
        <v>2</v>
      </c>
      <c r="F47" s="12" t="s">
        <v>3</v>
      </c>
      <c r="G47" s="12" t="s">
        <v>4</v>
      </c>
      <c r="H47" s="13" t="s">
        <v>26</v>
      </c>
    </row>
    <row r="48" spans="1:8" ht="19.5" x14ac:dyDescent="0.35">
      <c r="A48" s="17"/>
      <c r="B48" s="18"/>
      <c r="C48" s="77"/>
      <c r="D48" s="77"/>
      <c r="E48" s="77"/>
      <c r="F48" s="77"/>
      <c r="G48" s="77"/>
      <c r="H48" s="80"/>
    </row>
    <row r="49" spans="1:9" ht="17.25" customHeight="1" x14ac:dyDescent="0.35">
      <c r="A49" s="81" t="s">
        <v>14</v>
      </c>
      <c r="B49" s="20"/>
      <c r="C49" s="29"/>
      <c r="D49" s="119">
        <v>30</v>
      </c>
      <c r="E49" s="119">
        <v>30</v>
      </c>
      <c r="F49" s="119">
        <v>30</v>
      </c>
      <c r="G49" s="119">
        <v>30</v>
      </c>
      <c r="H49" s="30"/>
    </row>
    <row r="50" spans="1:9" ht="17.25" customHeight="1" x14ac:dyDescent="0.35">
      <c r="A50" s="81"/>
      <c r="B50" s="20"/>
      <c r="C50" s="29"/>
      <c r="D50" s="29"/>
      <c r="E50" s="29"/>
      <c r="F50" s="29"/>
      <c r="G50" s="29"/>
      <c r="H50" s="30"/>
    </row>
    <row r="51" spans="1:9" ht="17.25" customHeight="1" x14ac:dyDescent="0.35">
      <c r="A51" s="103" t="s">
        <v>31</v>
      </c>
      <c r="B51" s="104"/>
      <c r="C51" s="72"/>
      <c r="D51" s="72">
        <f>-D43</f>
        <v>-3.6</v>
      </c>
      <c r="E51" s="72">
        <f>-E43</f>
        <v>-3.6</v>
      </c>
      <c r="F51" s="72">
        <f>-F43</f>
        <v>-3.6</v>
      </c>
      <c r="G51" s="72">
        <f>-G43</f>
        <v>-3.6</v>
      </c>
      <c r="H51" s="105"/>
    </row>
    <row r="52" spans="1:9" ht="9" customHeight="1" x14ac:dyDescent="0.35">
      <c r="A52" s="81"/>
      <c r="B52" s="20"/>
      <c r="C52" s="29"/>
      <c r="D52" s="29"/>
      <c r="E52" s="29"/>
      <c r="F52" s="29"/>
      <c r="G52" s="29"/>
      <c r="H52" s="30"/>
    </row>
    <row r="53" spans="1:9" ht="19.5" x14ac:dyDescent="0.35">
      <c r="A53" s="86" t="s">
        <v>37</v>
      </c>
      <c r="B53" s="15"/>
      <c r="C53" s="20"/>
      <c r="D53" s="29">
        <f>D6-D43</f>
        <v>26.4</v>
      </c>
      <c r="E53" s="29">
        <f>E6-E43</f>
        <v>26.4</v>
      </c>
      <c r="F53" s="29">
        <f>F6-F43</f>
        <v>26.4</v>
      </c>
      <c r="G53" s="29">
        <f>G6-G43</f>
        <v>26.4</v>
      </c>
      <c r="H53" s="30"/>
    </row>
    <row r="54" spans="1:9" ht="19.5" x14ac:dyDescent="0.35">
      <c r="A54" s="86"/>
      <c r="B54" s="15"/>
      <c r="C54" s="20"/>
      <c r="D54" s="29"/>
      <c r="E54" s="29"/>
      <c r="F54" s="29"/>
      <c r="G54" s="29"/>
      <c r="H54" s="30"/>
    </row>
    <row r="55" spans="1:9" ht="19.5" x14ac:dyDescent="0.35">
      <c r="A55" s="17" t="s">
        <v>59</v>
      </c>
      <c r="B55" s="21">
        <v>0.12</v>
      </c>
      <c r="C55" s="106" t="s">
        <v>41</v>
      </c>
      <c r="D55" s="29"/>
      <c r="E55" s="29"/>
      <c r="F55" s="29"/>
      <c r="G55" s="29"/>
      <c r="H55" s="30"/>
    </row>
    <row r="56" spans="1:9" ht="19.5" x14ac:dyDescent="0.35">
      <c r="A56" s="17" t="s">
        <v>60</v>
      </c>
      <c r="B56" s="21">
        <v>5.9499999999999997E-2</v>
      </c>
      <c r="C56" s="63" t="s">
        <v>42</v>
      </c>
      <c r="D56" s="15"/>
      <c r="E56" s="15"/>
      <c r="F56" s="15"/>
      <c r="G56" s="15"/>
      <c r="H56" s="16"/>
    </row>
    <row r="57" spans="1:9" s="3" customFormat="1" ht="19.5" x14ac:dyDescent="0.35">
      <c r="A57" s="22" t="s">
        <v>44</v>
      </c>
      <c r="B57" s="121" t="s">
        <v>57</v>
      </c>
      <c r="C57" s="23"/>
      <c r="D57" s="24">
        <f>1/(1+B57)</f>
        <v>0.93023255813953487</v>
      </c>
      <c r="E57" s="24">
        <f>1/(1+B57)^2</f>
        <v>0.86533261222282321</v>
      </c>
      <c r="F57" s="24">
        <f>1/(1+B57)^3</f>
        <v>0.80496056950960304</v>
      </c>
      <c r="G57" s="24">
        <f>1/(1+B57)^4</f>
        <v>0.7488005297763749</v>
      </c>
      <c r="H57" s="25">
        <f>1/(1+B57)^5</f>
        <v>0.69655863235011617</v>
      </c>
    </row>
    <row r="58" spans="1:9" ht="19.5" x14ac:dyDescent="0.35">
      <c r="A58" s="86"/>
      <c r="B58" s="15"/>
      <c r="C58" s="20"/>
      <c r="D58" s="29"/>
      <c r="E58" s="29"/>
      <c r="F58" s="29"/>
      <c r="G58" s="29"/>
      <c r="H58" s="30"/>
    </row>
    <row r="59" spans="1:9" ht="19.5" x14ac:dyDescent="0.35">
      <c r="A59" s="17" t="s">
        <v>38</v>
      </c>
      <c r="B59" s="15"/>
      <c r="C59" s="20"/>
      <c r="D59" s="29">
        <f>D53*D57</f>
        <v>24.558139534883718</v>
      </c>
      <c r="E59" s="29">
        <f>E53*E57</f>
        <v>22.844780962682531</v>
      </c>
      <c r="F59" s="29">
        <f>F53*F57</f>
        <v>21.250959035053519</v>
      </c>
      <c r="G59" s="29">
        <f>G53*G57</f>
        <v>19.768333986096298</v>
      </c>
      <c r="H59" s="30"/>
    </row>
    <row r="60" spans="1:9" ht="16.5" x14ac:dyDescent="0.3">
      <c r="A60" s="107"/>
      <c r="B60" s="32"/>
      <c r="C60" s="33"/>
      <c r="D60" s="51"/>
      <c r="E60" s="51"/>
      <c r="F60" s="51"/>
      <c r="G60" s="51"/>
      <c r="H60" s="108"/>
    </row>
    <row r="61" spans="1:9" ht="7.5" customHeight="1" x14ac:dyDescent="0.3">
      <c r="A61" s="31"/>
      <c r="B61" s="32"/>
      <c r="C61" s="33"/>
      <c r="D61" s="33"/>
      <c r="E61" s="33"/>
      <c r="F61" s="33"/>
      <c r="G61" s="33"/>
      <c r="H61" s="34"/>
    </row>
    <row r="62" spans="1:9" s="6" customFormat="1" ht="21.75" thickBot="1" x14ac:dyDescent="0.4">
      <c r="A62" s="109" t="s">
        <v>33</v>
      </c>
      <c r="B62" s="110"/>
      <c r="C62" s="111">
        <f>SUM(D59:H59)</f>
        <v>88.422213518716063</v>
      </c>
      <c r="D62" s="40"/>
      <c r="E62" s="40"/>
      <c r="F62" s="40"/>
      <c r="G62" s="40"/>
      <c r="H62" s="94"/>
    </row>
    <row r="63" spans="1:9" s="6" customFormat="1" ht="19.5" x14ac:dyDescent="0.35">
      <c r="A63" s="18"/>
      <c r="B63" s="15"/>
      <c r="C63" s="29"/>
      <c r="D63" s="29"/>
      <c r="E63" s="29"/>
      <c r="F63" s="29"/>
      <c r="G63" s="29"/>
      <c r="H63" s="29"/>
      <c r="I63" s="7"/>
    </row>
    <row r="64" spans="1:9" s="6" customFormat="1" ht="19.5" x14ac:dyDescent="0.35">
      <c r="A64" s="18"/>
      <c r="B64" s="15"/>
      <c r="C64" s="29"/>
      <c r="D64" s="29"/>
      <c r="E64" s="29"/>
      <c r="F64" s="29"/>
      <c r="G64" s="29"/>
      <c r="H64" s="29"/>
      <c r="I64" s="7"/>
    </row>
    <row r="65" spans="1:8" ht="17.25" thickBot="1" x14ac:dyDescent="0.35">
      <c r="A65" s="66"/>
      <c r="B65" s="66"/>
      <c r="C65" s="66"/>
      <c r="D65" s="66"/>
      <c r="E65" s="66"/>
      <c r="F65" s="66"/>
      <c r="G65" s="66"/>
      <c r="H65" s="66"/>
    </row>
    <row r="66" spans="1:8" ht="21.75" thickBot="1" x14ac:dyDescent="0.4">
      <c r="A66" s="112" t="s">
        <v>36</v>
      </c>
      <c r="B66" s="122" t="s">
        <v>58</v>
      </c>
      <c r="C66" s="113" t="s">
        <v>22</v>
      </c>
      <c r="D66" s="66"/>
      <c r="E66" s="66"/>
      <c r="F66" s="66"/>
      <c r="G66" s="66"/>
      <c r="H66" s="66"/>
    </row>
    <row r="67" spans="1:8" ht="19.5" x14ac:dyDescent="0.35">
      <c r="A67" s="45"/>
      <c r="B67" s="45"/>
      <c r="C67" s="45"/>
      <c r="D67" s="66"/>
      <c r="E67" s="66"/>
      <c r="F67" s="66"/>
      <c r="G67" s="66"/>
      <c r="H67" s="66"/>
    </row>
    <row r="68" spans="1:8" ht="19.5" x14ac:dyDescent="0.35">
      <c r="A68" s="114" t="s">
        <v>23</v>
      </c>
      <c r="B68" s="123">
        <f>18</f>
        <v>18</v>
      </c>
      <c r="C68" s="113" t="s">
        <v>24</v>
      </c>
      <c r="D68" s="66"/>
      <c r="E68" s="66"/>
      <c r="F68" s="66"/>
      <c r="G68" s="66"/>
      <c r="H68" s="66"/>
    </row>
    <row r="69" spans="1:8" ht="19.5" x14ac:dyDescent="0.35">
      <c r="A69" s="45"/>
      <c r="B69" s="45"/>
      <c r="C69" s="45"/>
      <c r="D69" s="66"/>
      <c r="E69" s="66"/>
      <c r="F69" s="66"/>
      <c r="G69" s="66"/>
      <c r="H69" s="66"/>
    </row>
    <row r="70" spans="1:8" ht="19.5" x14ac:dyDescent="0.35">
      <c r="A70" s="115" t="s">
        <v>25</v>
      </c>
      <c r="B70" s="123">
        <f>B66-B68</f>
        <v>25.42</v>
      </c>
      <c r="C70" s="45"/>
      <c r="D70" s="66"/>
      <c r="E70" s="66"/>
      <c r="F70" s="66"/>
      <c r="G70" s="66"/>
      <c r="H70" s="66"/>
    </row>
    <row r="71" spans="1:8" ht="16.5" x14ac:dyDescent="0.3">
      <c r="A71" s="66"/>
      <c r="B71" s="124"/>
      <c r="C71" s="66"/>
      <c r="D71" s="66"/>
      <c r="E71" s="66"/>
      <c r="F71" s="66"/>
      <c r="G71" s="66"/>
      <c r="H71" s="66"/>
    </row>
    <row r="72" spans="1:8" ht="16.5" x14ac:dyDescent="0.3">
      <c r="A72" s="66"/>
      <c r="B72" s="66"/>
      <c r="C72" s="66"/>
      <c r="D72" s="66"/>
      <c r="E72" s="66"/>
      <c r="F72" s="66"/>
      <c r="G72" s="66"/>
      <c r="H72" s="66"/>
    </row>
    <row r="73" spans="1:8" ht="16.5" x14ac:dyDescent="0.3">
      <c r="A73" s="66"/>
      <c r="B73" s="66"/>
      <c r="C73" s="66"/>
      <c r="D73" s="66"/>
      <c r="E73" s="66"/>
      <c r="F73" s="66"/>
      <c r="G73" s="66"/>
      <c r="H73" s="66"/>
    </row>
    <row r="74" spans="1:8" ht="16.5" x14ac:dyDescent="0.3">
      <c r="A74" s="66"/>
      <c r="B74" s="66"/>
      <c r="C74" s="66"/>
      <c r="D74" s="66"/>
      <c r="E74" s="66"/>
      <c r="F74" s="66"/>
      <c r="G74" s="66"/>
      <c r="H74" s="66"/>
    </row>
    <row r="75" spans="1:8" ht="16.5" x14ac:dyDescent="0.3">
      <c r="A75" s="66"/>
      <c r="B75" s="66"/>
      <c r="C75" s="66"/>
      <c r="D75" s="66"/>
      <c r="E75" s="66"/>
      <c r="F75" s="66"/>
      <c r="G75" s="66"/>
      <c r="H75" s="66"/>
    </row>
    <row r="76" spans="1:8" ht="16.5" x14ac:dyDescent="0.3">
      <c r="A76" s="66"/>
      <c r="B76" s="66"/>
      <c r="C76" s="66"/>
      <c r="D76" s="66"/>
      <c r="E76" s="66"/>
      <c r="F76" s="66"/>
      <c r="G76" s="66"/>
      <c r="H76" s="66"/>
    </row>
    <row r="77" spans="1:8" ht="16.5" x14ac:dyDescent="0.3">
      <c r="A77" s="66"/>
      <c r="B77" s="66"/>
      <c r="C77" s="66"/>
      <c r="D77" s="66"/>
      <c r="E77" s="66"/>
      <c r="F77" s="66"/>
      <c r="G77" s="66"/>
      <c r="H77" s="66"/>
    </row>
    <row r="78" spans="1:8" ht="16.5" x14ac:dyDescent="0.3">
      <c r="A78" s="66"/>
      <c r="B78" s="66"/>
      <c r="C78" s="66"/>
      <c r="D78" s="66"/>
      <c r="E78" s="66"/>
      <c r="F78" s="66"/>
      <c r="G78" s="66"/>
      <c r="H78" s="66"/>
    </row>
    <row r="79" spans="1:8" ht="16.5" x14ac:dyDescent="0.3">
      <c r="A79" s="66"/>
      <c r="B79" s="66"/>
      <c r="C79" s="116"/>
      <c r="D79" s="116"/>
      <c r="E79" s="66"/>
      <c r="F79" s="66"/>
      <c r="G79" s="66"/>
      <c r="H79" s="66"/>
    </row>
    <row r="85" spans="1:3" x14ac:dyDescent="0.2">
      <c r="A85" s="1" t="s">
        <v>8</v>
      </c>
    </row>
    <row r="86" spans="1:3" x14ac:dyDescent="0.2">
      <c r="B86" s="5">
        <f>C62</f>
        <v>88.422213518716063</v>
      </c>
      <c r="C86" s="4"/>
    </row>
    <row r="87" spans="1:3" x14ac:dyDescent="0.2">
      <c r="B87" s="5">
        <v>42.57</v>
      </c>
      <c r="C87" s="5" t="str">
        <f>B25</f>
        <v>45,00</v>
      </c>
    </row>
    <row r="88" spans="1:3" x14ac:dyDescent="0.2">
      <c r="B88" s="5">
        <f>B70</f>
        <v>25.42</v>
      </c>
      <c r="C88" s="5">
        <f>B68</f>
        <v>18</v>
      </c>
    </row>
  </sheetData>
  <phoneticPr fontId="1" type="noConversion"/>
  <printOptions horizontalCentered="1"/>
  <pageMargins left="0.98425196850393704" right="0.98425196850393704" top="1.6535433070866143" bottom="0.78740157480314965" header="0.62992125984251968" footer="0.51181102362204722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 (Hochformat)</vt:lpstr>
      <vt:lpstr>'Invest (Hochformat)'!Druckbereich</vt:lpstr>
    </vt:vector>
  </TitlesOfParts>
  <Manager>CA akademie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akademie</dc:creator>
  <cp:lastModifiedBy>Iciar Caso</cp:lastModifiedBy>
  <cp:lastPrinted>2010-03-15T14:38:23Z</cp:lastPrinted>
  <dcterms:created xsi:type="dcterms:W3CDTF">2000-08-03T09:40:17Z</dcterms:created>
  <dcterms:modified xsi:type="dcterms:W3CDTF">2020-04-03T13:43:52Z</dcterms:modified>
</cp:coreProperties>
</file>